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5195" windowHeight="7935" activeTab="1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<sst xmlns="http://schemas.openxmlformats.org/spreadsheetml/2006/main" count="26" uniqueCount="20">
  <si>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Reinigungskosten für Berufsbekleidung</t>
  </si>
  <si>
    <t>BFH vom 29.06.1993 BStBl. II S. 837</t>
  </si>
  <si>
    <t>Anzahl der Personen im Haushalt:</t>
  </si>
  <si>
    <t>Art des Wäschetrockners:</t>
  </si>
  <si>
    <t>Kochwäsche</t>
  </si>
  <si>
    <t>Buntwäsche</t>
  </si>
  <si>
    <t>Pflg.-leicht</t>
  </si>
  <si>
    <t>Anzahl der Arbeitswochen:</t>
  </si>
  <si>
    <t>Art des Trockners</t>
  </si>
  <si>
    <t>Ablufttrockner</t>
  </si>
  <si>
    <t>Kondenstrockner</t>
  </si>
  <si>
    <t>Pflegeleicht</t>
  </si>
  <si>
    <t>Abluft</t>
  </si>
  <si>
    <t>Kondens</t>
  </si>
  <si>
    <t>Bügeln</t>
  </si>
  <si>
    <t>Kostenermittlung</t>
  </si>
  <si>
    <t>Wäsche waschen:</t>
  </si>
  <si>
    <t>Wäsche trocknen</t>
  </si>
  <si>
    <t>Wäsche bügeln:</t>
  </si>
  <si>
    <t>Arbeitskleidung in KG je Arbeitswoche: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</si>
</sst>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Personen&quot;"/>
    <numFmt numFmtId="165" formatCode="General&quot; Person&quot;"/>
    <numFmt numFmtId="166" formatCode="#,##0.00&quot; kg&quot;"/>
    <numFmt numFmtId="167" formatCode="#,##0&quot; Wochen&quot;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166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D16" sqref="D16"/>
    </sheetView>
  </sheetViews>
  <sheetFormatPr defaultColWidth="11.421875" defaultRowHeight="12.75"/>
  <sheetData>
    <row r="4" spans="1:4" ht="12.75">
      <c r="A4" t="s">
        <v>2</v>
      </c>
      <c r="D4" s="2">
        <v>1</v>
      </c>
    </row>
    <row r="5" ht="12.75">
      <c r="D5" s="1">
        <v>2</v>
      </c>
    </row>
    <row r="6" ht="12.75">
      <c r="D6" s="1">
        <v>3</v>
      </c>
    </row>
    <row r="7" ht="12.75">
      <c r="D7" s="1">
        <v>4</v>
      </c>
    </row>
    <row r="9" ht="12.75">
      <c r="A9" t="s">
        <v>8</v>
      </c>
    </row>
    <row r="10" ht="12.75">
      <c r="D10" t="s">
        <v>9</v>
      </c>
    </row>
    <row r="11" ht="12.75">
      <c r="D11" t="s">
        <v>10</v>
      </c>
    </row>
    <row r="14" spans="3:5" ht="12.75">
      <c r="C14" s="1"/>
      <c r="D14" s="1"/>
      <c r="E14" s="1"/>
    </row>
    <row r="15" spans="2:5" ht="12.75">
      <c r="B15" s="2">
        <v>1</v>
      </c>
      <c r="C15" s="1">
        <v>2</v>
      </c>
      <c r="D15" s="1">
        <v>3</v>
      </c>
      <c r="E15" s="1">
        <v>4</v>
      </c>
    </row>
    <row r="16" spans="1:5" ht="12.75">
      <c r="A16" t="s">
        <v>4</v>
      </c>
      <c r="B16" s="5">
        <v>0.96</v>
      </c>
      <c r="C16" s="5">
        <v>0.55</v>
      </c>
      <c r="D16" s="5">
        <v>0.41</v>
      </c>
      <c r="E16" s="5">
        <v>0.39</v>
      </c>
    </row>
    <row r="17" spans="1:5" ht="12.75">
      <c r="A17" t="s">
        <v>5</v>
      </c>
      <c r="B17" s="5">
        <v>0.94</v>
      </c>
      <c r="C17" s="5">
        <v>0.53</v>
      </c>
      <c r="D17" s="5">
        <v>0.4</v>
      </c>
      <c r="E17" s="5">
        <v>0.38</v>
      </c>
    </row>
    <row r="18" spans="1:5" ht="12.75">
      <c r="A18" t="s">
        <v>11</v>
      </c>
      <c r="B18" s="5">
        <v>1</v>
      </c>
      <c r="C18" s="5">
        <v>0.59</v>
      </c>
      <c r="D18" s="5">
        <v>0.46</v>
      </c>
      <c r="E18" s="5">
        <v>0.44</v>
      </c>
    </row>
    <row r="19" spans="1:5" ht="12.75">
      <c r="A19" t="s">
        <v>12</v>
      </c>
      <c r="B19" s="5">
        <v>0.54</v>
      </c>
      <c r="C19" s="5">
        <v>0.3</v>
      </c>
      <c r="D19" s="5">
        <v>0.22</v>
      </c>
      <c r="E19" s="5">
        <v>0.2</v>
      </c>
    </row>
    <row r="20" spans="1:5" ht="12.75">
      <c r="A20" t="s">
        <v>13</v>
      </c>
      <c r="B20" s="5">
        <v>0.74</v>
      </c>
      <c r="C20" s="5">
        <f>C28/1.95883</f>
        <v>0</v>
      </c>
      <c r="D20" s="5">
        <v>0.29</v>
      </c>
      <c r="E20" s="5">
        <v>0.27</v>
      </c>
    </row>
    <row r="21" spans="1:5" ht="12.75">
      <c r="A21" t="s">
        <v>14</v>
      </c>
      <c r="B21" s="5">
        <v>0.1</v>
      </c>
      <c r="C21" s="5">
        <v>0.07</v>
      </c>
      <c r="D21" s="5">
        <v>0.06</v>
      </c>
      <c r="E21" s="5">
        <v>0.05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B20" sqref="B20"/>
    </sheetView>
  </sheetViews>
  <sheetFormatPr defaultColWidth="11.421875" defaultRowHeight="12.75"/>
  <cols>
    <col min="1" max="1" width="16.140625" style="0" customWidth="1"/>
  </cols>
  <sheetData>
    <row r="1" ht="12.75">
      <c r="A1" s="7" t="s">
        <v>0</v>
      </c>
    </row>
    <row r="3" ht="12.75">
      <c r="A3" t="s">
        <v>1</v>
      </c>
    </row>
    <row r="4" spans="3:7" ht="12.75">
      <c r="C4" s="13"/>
      <c r="D4" s="13"/>
      <c r="E4" s="13"/>
      <c r="F4" s="13"/>
      <c r="G4" s="17"/>
    </row>
    <row r="5" spans="3:7" ht="12.75">
      <c r="C5" s="13"/>
      <c r="D5" s="13"/>
      <c r="E5" s="13"/>
      <c r="F5" s="13"/>
      <c r="G5" s="17"/>
    </row>
    <row r="6" spans="1:7" ht="12.75">
      <c r="A6" t="s">
        <v>2</v>
      </c>
      <c r="C6" s="13"/>
      <c r="D6" s="13"/>
      <c r="E6" s="13"/>
      <c r="F6" s="13"/>
      <c r="G6" s="17">
        <v>3</v>
      </c>
    </row>
    <row r="7" spans="3:7" ht="12.75">
      <c r="C7" s="13"/>
      <c r="D7" s="13"/>
      <c r="E7" s="13"/>
      <c r="F7" s="13"/>
      <c r="G7" s="17"/>
    </row>
    <row r="8" spans="1:7" ht="12.75">
      <c r="A8" t="s">
        <v>3</v>
      </c>
      <c r="C8" s="13"/>
      <c r="D8" s="13"/>
      <c r="E8" s="13"/>
      <c r="F8" s="13"/>
      <c r="G8" s="17">
        <v>2</v>
      </c>
    </row>
    <row r="9" spans="3:7" ht="12.75">
      <c r="C9" s="13"/>
      <c r="D9" s="13"/>
      <c r="E9" s="13"/>
      <c r="F9" s="13"/>
      <c r="G9" s="17"/>
    </row>
    <row r="10" spans="1:7" ht="12.75">
      <c r="A10" t="s">
        <v>19</v>
      </c>
      <c r="C10" s="13"/>
      <c r="D10" s="13"/>
      <c r="E10" s="13"/>
      <c r="F10" s="13"/>
      <c r="G10" s="17"/>
    </row>
    <row r="11" spans="2:7" ht="12.75">
      <c r="B11" t="s">
        <v>4</v>
      </c>
      <c r="D11" s="11">
        <v>1</v>
      </c>
      <c r="G11" s="15">
        <f>D11</f>
        <v>1</v>
      </c>
    </row>
    <row r="12" spans="2:7" ht="12.75">
      <c r="B12" t="s">
        <v>5</v>
      </c>
      <c r="D12" s="11">
        <v>5</v>
      </c>
      <c r="G12" s="15">
        <f>D12</f>
        <v>5</v>
      </c>
    </row>
    <row r="13" spans="2:7" ht="12.75">
      <c r="B13" t="s">
        <v>6</v>
      </c>
      <c r="D13" s="11">
        <v>3</v>
      </c>
      <c r="G13" s="15">
        <f>D13</f>
        <v>3</v>
      </c>
    </row>
    <row r="14" ht="12.75">
      <c r="G14" s="14"/>
    </row>
    <row r="15" spans="1:7" ht="12.75">
      <c r="A15" t="s">
        <v>7</v>
      </c>
      <c r="D15" s="12">
        <v>48</v>
      </c>
      <c r="G15" s="16">
        <f>D15</f>
        <v>48</v>
      </c>
    </row>
    <row r="16" ht="12.75">
      <c r="G16" s="14"/>
    </row>
    <row r="24" ht="12.75">
      <c r="A24" s="7" t="s">
        <v>15</v>
      </c>
    </row>
    <row r="26" ht="12.75">
      <c r="A26" s="8" t="s">
        <v>16</v>
      </c>
    </row>
    <row r="28" spans="1:6" ht="12.75">
      <c r="A28" t="s">
        <v>4</v>
      </c>
      <c r="B28" s="5">
        <f>IF($G$6=1,Tabelle2!B16,IF($G$6=2,Tabelle2!C16,IF($G$6=3,Tabelle2!D16,IF($G$6=4,Tabelle2!E16,""))))</f>
        <v>0.41</v>
      </c>
      <c r="C28" s="3">
        <f>D11</f>
        <v>1</v>
      </c>
      <c r="D28" s="4">
        <f>$D$15</f>
        <v>48</v>
      </c>
      <c r="F28" s="6">
        <f>B28*C28*D28</f>
        <v>19.68</v>
      </c>
    </row>
    <row r="29" spans="1:6" ht="12.75">
      <c r="A29" t="s">
        <v>5</v>
      </c>
      <c r="B29" s="5">
        <f>IF($G$6=1,Tabelle2!B17,IF($G$6=2,Tabelle2!C17,IF($G$6=3,Tabelle2!D17,IF($G$6=4,Tabelle2!E17,""))))</f>
        <v>0.4</v>
      </c>
      <c r="C29" s="3">
        <f>D12</f>
        <v>5</v>
      </c>
      <c r="D29" s="4">
        <f>$D$15</f>
        <v>48</v>
      </c>
      <c r="F29" s="6">
        <f>B29*C29*D29</f>
        <v>96</v>
      </c>
    </row>
    <row r="30" spans="1:6" ht="12.75">
      <c r="A30" t="s">
        <v>6</v>
      </c>
      <c r="B30" s="5">
        <f>IF($G$6=1,Tabelle2!B18,IF($G$6=2,Tabelle2!C18,IF($G$6=3,Tabelle2!D18,IF($G$6=4,Tabelle2!E18,""))))</f>
        <v>0.46</v>
      </c>
      <c r="C30" s="3">
        <f>D13</f>
        <v>3</v>
      </c>
      <c r="D30" s="4">
        <f>$D$15</f>
        <v>48</v>
      </c>
      <c r="F30" s="6">
        <f>B30*C30*D30</f>
        <v>66.24000000000001</v>
      </c>
    </row>
    <row r="32" ht="12.75">
      <c r="A32" s="8" t="s">
        <v>17</v>
      </c>
    </row>
    <row r="34" spans="1:6" ht="12.75">
      <c r="A34">
        <f>IF(G8=1,"Ablufttrockner","")</f>
      </c>
      <c r="B34" s="5" t="b">
        <f>IF(A34="Ablufttrockner",IF(G6=1,Tabelle2!B19,IF(G6=2,Tabelle2!C19,IF(G6=3,Tabelle2!D19,IF(G6=4,Tabelle2!E19,"")))))</f>
        <v>0</v>
      </c>
      <c r="C34" s="3">
        <f>SUM(C28:C30)</f>
        <v>9</v>
      </c>
      <c r="D34" s="4">
        <f>D30</f>
        <v>48</v>
      </c>
      <c r="F34" s="6">
        <f>B34*C34*D34</f>
        <v>0</v>
      </c>
    </row>
    <row r="35" spans="1:6" ht="12.75">
      <c r="A35" t="str">
        <f>IF(G8=2,"Kondenstrockner","")</f>
        <v>Kondenstrockner</v>
      </c>
      <c r="B35" s="5">
        <f>IF(A35="Kondenstrockner",IF(G6=1,Tabelle2!B20,IF(G6=2,Tabelle2!C20,IF(G6=3,Tabelle2!D20,IF(G6=4,Tabelle2!E20,"")))))</f>
        <v>0.29</v>
      </c>
      <c r="C35" s="3">
        <f>SUM(C28:C30)</f>
        <v>9</v>
      </c>
      <c r="D35" s="4">
        <f>D15</f>
        <v>48</v>
      </c>
      <c r="F35" s="6">
        <f>B35*C35*D35</f>
        <v>125.28</v>
      </c>
    </row>
    <row r="37" ht="12.75">
      <c r="A37" s="8" t="s">
        <v>18</v>
      </c>
    </row>
    <row r="38" spans="2:6" ht="12.75">
      <c r="B38" s="5">
        <f>IF(G8=1,Tabelle2!B21,IF(G8=2,Tabelle2!C21,IF(G8=3,Tabelle2!D21,IF(G8=4,Tabelle2!E21))))</f>
        <v>0.07</v>
      </c>
      <c r="C38" s="3">
        <f>SUM(C28:C30)</f>
        <v>9</v>
      </c>
      <c r="D38" s="4">
        <f>D15</f>
        <v>48</v>
      </c>
      <c r="F38" s="6">
        <f>B38*C38*D38</f>
        <v>30.240000000000006</v>
      </c>
    </row>
    <row r="39" ht="12.75">
      <c r="F39" s="9"/>
    </row>
    <row r="41" ht="13.5" thickBot="1">
      <c r="F41" s="10">
        <f>SUM(F28:F39)</f>
        <v>337.44000000000005</v>
      </c>
    </row>
    <row r="42" ht="13.5" thickTop="1"/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Steuerbüro Bunte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Leßmann</dc:creator>
  <cp:keywords/>
  <dc:description/>
  <cp:lastModifiedBy>Ralf Leßmann</cp:lastModifiedBy>
  <cp:lastPrinted>2016-10-10T06:00:50Z</cp:lastPrinted>
  <dcterms:created xsi:type="dcterms:W3CDTF">2006-06-15T04:30:27Z</dcterms:created>
  <dcterms:modified xsi:type="dcterms:W3CDTF">2016-10-10T06:00:54Z</dcterms:modified>
  <cp:category/>
  <cp:version/>
  <cp:contentType/>
  <cp:contentStatus/>
</cp:coreProperties>
</file>